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eedn\Desktop\Site\"/>
    </mc:Choice>
  </mc:AlternateContent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52511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H33" i="1"/>
  <c r="I33" i="1"/>
  <c r="J33" i="1"/>
  <c r="K33" i="1"/>
  <c r="L33" i="1"/>
  <c r="M33" i="1"/>
  <c r="B33" i="1"/>
  <c r="B28" i="1"/>
  <c r="N16" i="1"/>
  <c r="B7" i="1"/>
  <c r="B6" i="1" s="1"/>
  <c r="C7" i="1"/>
  <c r="C6" i="1"/>
  <c r="C24" i="1" s="1"/>
  <c r="C28" i="1"/>
  <c r="C42" i="1" s="1"/>
  <c r="D7" i="1"/>
  <c r="D6" i="1" s="1"/>
  <c r="D28" i="1"/>
  <c r="D39" i="1" s="1"/>
  <c r="D40" i="1" s="1"/>
  <c r="E7" i="1"/>
  <c r="E6" i="1" s="1"/>
  <c r="E28" i="1"/>
  <c r="F7" i="1"/>
  <c r="F28" i="1"/>
  <c r="G7" i="1"/>
  <c r="G6" i="1" s="1"/>
  <c r="G28" i="1"/>
  <c r="G39" i="1" s="1"/>
  <c r="G40" i="1" s="1"/>
  <c r="H7" i="1"/>
  <c r="H6" i="1" s="1"/>
  <c r="H28" i="1"/>
  <c r="H39" i="1" s="1"/>
  <c r="H40" i="1" s="1"/>
  <c r="I7" i="1"/>
  <c r="I6" i="1" s="1"/>
  <c r="I28" i="1"/>
  <c r="I39" i="1" s="1"/>
  <c r="I40" i="1" s="1"/>
  <c r="J7" i="1"/>
  <c r="J6" i="1" s="1"/>
  <c r="J28" i="1"/>
  <c r="J39" i="1" s="1"/>
  <c r="J40" i="1" s="1"/>
  <c r="K7" i="1"/>
  <c r="K6" i="1" s="1"/>
  <c r="K28" i="1"/>
  <c r="K39" i="1" s="1"/>
  <c r="K40" i="1" s="1"/>
  <c r="L7" i="1"/>
  <c r="L6" i="1" s="1"/>
  <c r="L28" i="1"/>
  <c r="M7" i="1"/>
  <c r="M6" i="1" s="1"/>
  <c r="M28" i="1"/>
  <c r="B17" i="1"/>
  <c r="B13" i="1" s="1"/>
  <c r="C17" i="1"/>
  <c r="C13" i="1" s="1"/>
  <c r="D17" i="1"/>
  <c r="D13" i="1"/>
  <c r="D43" i="1" s="1"/>
  <c r="E17" i="1"/>
  <c r="E13" i="1" s="1"/>
  <c r="E43" i="1" s="1"/>
  <c r="F17" i="1"/>
  <c r="F13" i="1" s="1"/>
  <c r="G17" i="1"/>
  <c r="G13" i="1"/>
  <c r="G43" i="1" s="1"/>
  <c r="H17" i="1"/>
  <c r="H13" i="1" s="1"/>
  <c r="I17" i="1"/>
  <c r="I13" i="1" s="1"/>
  <c r="I43" i="1" s="1"/>
  <c r="J17" i="1"/>
  <c r="J13" i="1" s="1"/>
  <c r="J43" i="1" s="1"/>
  <c r="K17" i="1"/>
  <c r="K13" i="1" s="1"/>
  <c r="K43" i="1" s="1"/>
  <c r="L17" i="1"/>
  <c r="L13" i="1" s="1"/>
  <c r="M17" i="1"/>
  <c r="M13" i="1" s="1"/>
  <c r="M43" i="1" s="1"/>
  <c r="M39" i="1"/>
  <c r="M40" i="1" s="1"/>
  <c r="N8" i="1"/>
  <c r="N9" i="1"/>
  <c r="N10" i="1"/>
  <c r="N11" i="1"/>
  <c r="N14" i="1"/>
  <c r="N18" i="1"/>
  <c r="N19" i="1"/>
  <c r="N29" i="1"/>
  <c r="N30" i="1"/>
  <c r="N31" i="1"/>
  <c r="N32" i="1"/>
  <c r="N35" i="1"/>
  <c r="F6" i="1"/>
  <c r="I24" i="1" l="1"/>
  <c r="I22" i="1"/>
  <c r="I23" i="1" s="1"/>
  <c r="I42" i="1"/>
  <c r="I46" i="1" s="1"/>
  <c r="I47" i="1" s="1"/>
  <c r="D24" i="1"/>
  <c r="D25" i="1" s="1"/>
  <c r="D42" i="1"/>
  <c r="F42" i="1"/>
  <c r="L43" i="1"/>
  <c r="L39" i="1"/>
  <c r="L40" i="1" s="1"/>
  <c r="N7" i="1"/>
  <c r="H43" i="1"/>
  <c r="K42" i="1"/>
  <c r="K44" i="1" s="1"/>
  <c r="K45" i="1" s="1"/>
  <c r="K24" i="1"/>
  <c r="K25" i="1" s="1"/>
  <c r="K22" i="1"/>
  <c r="K23" i="1" s="1"/>
  <c r="F43" i="1"/>
  <c r="F44" i="1" s="1"/>
  <c r="F45" i="1" s="1"/>
  <c r="F22" i="1"/>
  <c r="F23" i="1" s="1"/>
  <c r="D44" i="1"/>
  <c r="D45" i="1" s="1"/>
  <c r="D46" i="1"/>
  <c r="D47" i="1" s="1"/>
  <c r="E39" i="1"/>
  <c r="E40" i="1" s="1"/>
  <c r="I44" i="1"/>
  <c r="I45" i="1" s="1"/>
  <c r="F39" i="1"/>
  <c r="F40" i="1" s="1"/>
  <c r="C39" i="1"/>
  <c r="C40" i="1" s="1"/>
  <c r="F24" i="1"/>
  <c r="F25" i="1" s="1"/>
  <c r="I25" i="1"/>
  <c r="H24" i="1"/>
  <c r="H25" i="1" s="1"/>
  <c r="H42" i="1"/>
  <c r="H22" i="1"/>
  <c r="H23" i="1" s="1"/>
  <c r="L24" i="1"/>
  <c r="L25" i="1" s="1"/>
  <c r="L42" i="1"/>
  <c r="L22" i="1"/>
  <c r="L23" i="1" s="1"/>
  <c r="G22" i="1"/>
  <c r="G23" i="1" s="1"/>
  <c r="G24" i="1"/>
  <c r="G25" i="1" s="1"/>
  <c r="G42" i="1"/>
  <c r="E42" i="1"/>
  <c r="E24" i="1"/>
  <c r="E25" i="1" s="1"/>
  <c r="E22" i="1"/>
  <c r="E23" i="1" s="1"/>
  <c r="B24" i="1"/>
  <c r="B25" i="1" s="1"/>
  <c r="B42" i="1"/>
  <c r="M42" i="1"/>
  <c r="M22" i="1"/>
  <c r="M23" i="1" s="1"/>
  <c r="M24" i="1"/>
  <c r="M25" i="1" s="1"/>
  <c r="J24" i="1"/>
  <c r="J25" i="1" s="1"/>
  <c r="J22" i="1"/>
  <c r="J23" i="1" s="1"/>
  <c r="J42" i="1"/>
  <c r="D22" i="1"/>
  <c r="D23" i="1" s="1"/>
  <c r="N33" i="1"/>
  <c r="N28" i="1"/>
  <c r="C43" i="1"/>
  <c r="C22" i="1"/>
  <c r="C23" i="1" s="1"/>
  <c r="N17" i="1"/>
  <c r="N13" i="1"/>
  <c r="C25" i="1"/>
  <c r="B39" i="1"/>
  <c r="B43" i="1"/>
  <c r="B22" i="1"/>
  <c r="N6" i="1"/>
  <c r="N39" i="1" l="1"/>
  <c r="N40" i="1" s="1"/>
  <c r="K46" i="1"/>
  <c r="K47" i="1" s="1"/>
  <c r="F46" i="1"/>
  <c r="F47" i="1" s="1"/>
  <c r="N24" i="1"/>
  <c r="N25" i="1" s="1"/>
  <c r="N42" i="1"/>
  <c r="M46" i="1"/>
  <c r="M47" i="1" s="1"/>
  <c r="M44" i="1"/>
  <c r="M45" i="1" s="1"/>
  <c r="J44" i="1"/>
  <c r="J45" i="1" s="1"/>
  <c r="J46" i="1"/>
  <c r="J47" i="1" s="1"/>
  <c r="E44" i="1"/>
  <c r="E45" i="1" s="1"/>
  <c r="E46" i="1"/>
  <c r="E47" i="1" s="1"/>
  <c r="H44" i="1"/>
  <c r="H45" i="1" s="1"/>
  <c r="H46" i="1"/>
  <c r="H47" i="1" s="1"/>
  <c r="B44" i="1"/>
  <c r="B45" i="1" s="1"/>
  <c r="G44" i="1"/>
  <c r="G45" i="1" s="1"/>
  <c r="G46" i="1"/>
  <c r="G47" i="1" s="1"/>
  <c r="L46" i="1"/>
  <c r="L47" i="1" s="1"/>
  <c r="L44" i="1"/>
  <c r="L45" i="1" s="1"/>
  <c r="C46" i="1"/>
  <c r="C47" i="1" s="1"/>
  <c r="C44" i="1"/>
  <c r="C45" i="1" s="1"/>
  <c r="B40" i="1"/>
  <c r="N43" i="1"/>
  <c r="B46" i="1"/>
  <c r="B47" i="1" s="1"/>
  <c r="B23" i="1"/>
  <c r="N22" i="1"/>
  <c r="N23" i="1" s="1"/>
  <c r="N46" i="1" l="1"/>
  <c r="N47" i="1" s="1"/>
  <c r="N44" i="1"/>
  <c r="N45" i="1" s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<sst xmlns="http://schemas.openxmlformats.org/spreadsheetml/2006/main" count="57" uniqueCount="55">
  <si>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</si>
  <si>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</si>
  <si>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</si>
  <si>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</si>
  <si>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</si>
  <si>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</si>
  <si>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</si>
  <si>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</si>
  <si>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</si>
  <si>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</si>
  <si>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</si>
  <si>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</si>
  <si>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</si>
  <si>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</si>
  <si>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</si>
  <si>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</si>
  <si>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</si>
  <si>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</si>
  <si>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</si>
  <si>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</si>
  <si>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</si>
  <si>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</si>
  <si>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</si>
  <si>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</si>
  <si>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</si>
  <si>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</si>
  <si>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</si>
  <si>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</si>
  <si>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</si>
  <si>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</si>
  <si>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</si>
  <si>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</si>
  <si>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</si>
  <si>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</si>
  <si>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</si>
  <si>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</si>
  <si>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</si>
  <si>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</si>
  <si>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</si>
  <si>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</si>
  <si>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</si>
  <si>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</si>
  <si>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</si>
  <si>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</si>
  <si>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</si>
  <si>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</si>
  <si>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</si>
  <si>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</si>
  <si>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</si>
  <si>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</si>
  <si>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</si>
  <si>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</si>
  <si>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</si>
  <si>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>1.2.2.1 Domestic Debt</t>
  </si>
  <si>
    <t>1.2.3 Foreign Debt Principal Repayment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</si>
</sst>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workbookViewId="0">
      <selection activeCell="A21" sqref="A21"/>
    </sheetView>
  </sheetViews>
  <sheetFormatPr defaultRowHeight="12.75" x14ac:dyDescent="0.2"/>
  <cols>
    <col min="1" max="1" width="42" customWidth="1"/>
    <col min="2" max="12" width="10.42578125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26</v>
      </c>
      <c r="H1" s="22"/>
      <c r="I1" s="22"/>
      <c r="J1" s="24">
        <v>2017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49</v>
      </c>
      <c r="B6" s="12">
        <f>B7+B11</f>
        <v>1693200</v>
      </c>
      <c r="C6" s="12">
        <f t="shared" ref="C6:M6" si="0">C7+C11</f>
        <v>918386</v>
      </c>
      <c r="D6" s="12">
        <f t="shared" si="0"/>
        <v>0</v>
      </c>
      <c r="E6" s="12">
        <f t="shared" si="0"/>
        <v>0</v>
      </c>
      <c r="F6" s="12">
        <f t="shared" si="0"/>
        <v>0</v>
      </c>
      <c r="G6" s="12">
        <f t="shared" si="0"/>
        <v>0</v>
      </c>
      <c r="H6" s="12">
        <f t="shared" si="0"/>
        <v>0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ref="N6:N20" si="1">SUM(B6:M6)</f>
        <v>2611586</v>
      </c>
    </row>
    <row r="7" spans="1:14" s="2" customFormat="1" ht="15.75" customHeight="1" x14ac:dyDescent="0.25">
      <c r="A7" s="28" t="s">
        <v>32</v>
      </c>
      <c r="B7" s="14">
        <f>SUM(B8:B10)</f>
        <v>1275893</v>
      </c>
      <c r="C7" s="14">
        <f t="shared" ref="C7:M7" si="2">SUM(C8:C10)</f>
        <v>630684</v>
      </c>
      <c r="D7" s="14">
        <f t="shared" si="2"/>
        <v>0</v>
      </c>
      <c r="E7" s="14">
        <f t="shared" si="2"/>
        <v>0</v>
      </c>
      <c r="F7" s="14">
        <f t="shared" si="2"/>
        <v>0</v>
      </c>
      <c r="G7" s="14">
        <f t="shared" si="2"/>
        <v>0</v>
      </c>
      <c r="H7" s="14">
        <f t="shared" si="2"/>
        <v>0</v>
      </c>
      <c r="I7" s="14">
        <f t="shared" si="2"/>
        <v>0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1"/>
        <v>1906577</v>
      </c>
    </row>
    <row r="8" spans="1:14" s="2" customFormat="1" ht="15.75" customHeight="1" x14ac:dyDescent="0.25">
      <c r="A8" s="25" t="s">
        <v>28</v>
      </c>
      <c r="B8" s="14">
        <v>591474</v>
      </c>
      <c r="C8" s="14">
        <v>315885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>
        <f t="shared" si="1"/>
        <v>907359</v>
      </c>
    </row>
    <row r="9" spans="1:14" s="2" customFormat="1" ht="15.75" customHeight="1" x14ac:dyDescent="0.25">
      <c r="A9" s="25" t="s">
        <v>29</v>
      </c>
      <c r="B9" s="14">
        <v>172629</v>
      </c>
      <c r="C9" s="14">
        <v>146926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>
        <f t="shared" si="1"/>
        <v>319555</v>
      </c>
    </row>
    <row r="10" spans="1:14" s="2" customFormat="1" ht="15.75" customHeight="1" x14ac:dyDescent="0.25">
      <c r="A10" s="25" t="s">
        <v>30</v>
      </c>
      <c r="B10" s="14">
        <v>511790</v>
      </c>
      <c r="C10" s="14">
        <v>167873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>
        <f t="shared" si="1"/>
        <v>679663</v>
      </c>
    </row>
    <row r="11" spans="1:14" s="2" customFormat="1" ht="15.75" customHeight="1" x14ac:dyDescent="0.25">
      <c r="A11" s="28" t="s">
        <v>33</v>
      </c>
      <c r="B11" s="14">
        <v>417307</v>
      </c>
      <c r="C11" s="14">
        <v>287702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>
        <f t="shared" si="1"/>
        <v>705009</v>
      </c>
    </row>
    <row r="12" spans="1:14" s="2" customFormat="1" ht="15.75" customHeight="1" x14ac:dyDescent="0.25">
      <c r="A12" s="25" t="s">
        <v>51</v>
      </c>
      <c r="B12" s="14">
        <v>250750</v>
      </c>
      <c r="C12" s="14">
        <v>149243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>
        <f t="shared" si="1"/>
        <v>399993</v>
      </c>
    </row>
    <row r="13" spans="1:14" s="15" customFormat="1" ht="15.75" customHeight="1" x14ac:dyDescent="0.25">
      <c r="A13" s="27" t="s">
        <v>31</v>
      </c>
      <c r="B13" s="12">
        <f>B14+B17+B20</f>
        <v>1195074</v>
      </c>
      <c r="C13" s="12">
        <f t="shared" ref="C13:L13" si="3">C14+C17+C20</f>
        <v>1602690</v>
      </c>
      <c r="D13" s="12">
        <f t="shared" si="3"/>
        <v>0</v>
      </c>
      <c r="E13" s="12">
        <f t="shared" si="3"/>
        <v>0</v>
      </c>
      <c r="F13" s="12">
        <f t="shared" si="3"/>
        <v>0</v>
      </c>
      <c r="G13" s="12">
        <f t="shared" si="3"/>
        <v>0</v>
      </c>
      <c r="H13" s="12">
        <f t="shared" si="3"/>
        <v>0</v>
      </c>
      <c r="I13" s="12">
        <f t="shared" si="3"/>
        <v>0</v>
      </c>
      <c r="J13" s="12">
        <f t="shared" si="3"/>
        <v>0</v>
      </c>
      <c r="K13" s="12">
        <f t="shared" si="3"/>
        <v>0</v>
      </c>
      <c r="L13" s="12">
        <f t="shared" si="3"/>
        <v>0</v>
      </c>
      <c r="M13" s="12">
        <f>M14+M17+M20</f>
        <v>0</v>
      </c>
      <c r="N13" s="12">
        <f>SUM(B13:M13)</f>
        <v>2797764</v>
      </c>
    </row>
    <row r="14" spans="1:14" s="2" customFormat="1" ht="15.75" customHeight="1" x14ac:dyDescent="0.25">
      <c r="A14" s="28" t="s">
        <v>34</v>
      </c>
      <c r="B14" s="14">
        <v>851914</v>
      </c>
      <c r="C14" s="14">
        <v>1203432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>
        <f t="shared" si="1"/>
        <v>2055346</v>
      </c>
    </row>
    <row r="15" spans="1:14" s="2" customFormat="1" ht="15.75" customHeight="1" x14ac:dyDescent="0.25">
      <c r="A15" s="25" t="s">
        <v>52</v>
      </c>
      <c r="B15" s="14">
        <v>95140</v>
      </c>
      <c r="C15" s="14">
        <v>213927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>
        <f t="shared" si="1"/>
        <v>309067</v>
      </c>
    </row>
    <row r="16" spans="1:14" s="2" customFormat="1" ht="15.75" customHeight="1" x14ac:dyDescent="0.25">
      <c r="A16" s="25" t="s">
        <v>46</v>
      </c>
      <c r="B16" s="14">
        <v>296171</v>
      </c>
      <c r="C16" s="14">
        <v>429369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>
        <f t="shared" si="1"/>
        <v>725540</v>
      </c>
    </row>
    <row r="17" spans="1:14" s="2" customFormat="1" ht="15.75" customHeight="1" x14ac:dyDescent="0.25">
      <c r="A17" s="28" t="s">
        <v>48</v>
      </c>
      <c r="B17" s="14">
        <f>SUM(B18:B19)</f>
        <v>316574</v>
      </c>
      <c r="C17" s="14">
        <f t="shared" ref="C17:M17" si="4">SUM(C18:C19)</f>
        <v>390098</v>
      </c>
      <c r="D17" s="14">
        <f t="shared" si="4"/>
        <v>0</v>
      </c>
      <c r="E17" s="14">
        <f t="shared" si="4"/>
        <v>0</v>
      </c>
      <c r="F17" s="14">
        <f t="shared" si="4"/>
        <v>0</v>
      </c>
      <c r="G17" s="14">
        <f t="shared" si="4"/>
        <v>0</v>
      </c>
      <c r="H17" s="14">
        <f t="shared" si="4"/>
        <v>0</v>
      </c>
      <c r="I17" s="14">
        <f t="shared" si="4"/>
        <v>0</v>
      </c>
      <c r="J17" s="14">
        <f t="shared" si="4"/>
        <v>0</v>
      </c>
      <c r="K17" s="14">
        <f t="shared" si="4"/>
        <v>0</v>
      </c>
      <c r="L17" s="14">
        <f t="shared" si="4"/>
        <v>0</v>
      </c>
      <c r="M17" s="14">
        <f t="shared" si="4"/>
        <v>0</v>
      </c>
      <c r="N17" s="14">
        <f t="shared" si="1"/>
        <v>706672</v>
      </c>
    </row>
    <row r="18" spans="1:14" s="2" customFormat="1" ht="15.75" customHeight="1" x14ac:dyDescent="0.25">
      <c r="A18" s="25" t="s">
        <v>53</v>
      </c>
      <c r="B18" s="14">
        <v>254203</v>
      </c>
      <c r="C18" s="14">
        <v>278710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>
        <f t="shared" si="1"/>
        <v>532913</v>
      </c>
    </row>
    <row r="19" spans="1:14" s="2" customFormat="1" ht="15.75" customHeight="1" x14ac:dyDescent="0.25">
      <c r="A19" s="25" t="s">
        <v>47</v>
      </c>
      <c r="B19" s="14">
        <v>62371</v>
      </c>
      <c r="C19" s="14">
        <v>111388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>
        <f t="shared" si="1"/>
        <v>173759</v>
      </c>
    </row>
    <row r="20" spans="1:14" s="2" customFormat="1" ht="15.75" customHeight="1" x14ac:dyDescent="0.25">
      <c r="A20" s="28" t="s">
        <v>54</v>
      </c>
      <c r="B20" s="14">
        <v>26586</v>
      </c>
      <c r="C20" s="14">
        <v>9160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>
        <f t="shared" si="1"/>
        <v>35746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17</v>
      </c>
      <c r="B22" s="12">
        <f>B6-B13</f>
        <v>498126</v>
      </c>
      <c r="C22" s="12">
        <f t="shared" ref="C22:J22" si="5">C6-C13</f>
        <v>-684304</v>
      </c>
      <c r="D22" s="12">
        <f t="shared" si="5"/>
        <v>0</v>
      </c>
      <c r="E22" s="12">
        <f t="shared" si="5"/>
        <v>0</v>
      </c>
      <c r="F22" s="12">
        <f t="shared" si="5"/>
        <v>0</v>
      </c>
      <c r="G22" s="12">
        <f t="shared" si="5"/>
        <v>0</v>
      </c>
      <c r="H22" s="12">
        <f t="shared" si="5"/>
        <v>0</v>
      </c>
      <c r="I22" s="12">
        <f t="shared" si="5"/>
        <v>0</v>
      </c>
      <c r="J22" s="12">
        <f t="shared" si="5"/>
        <v>0</v>
      </c>
      <c r="K22" s="12">
        <f>K6-K13</f>
        <v>0</v>
      </c>
      <c r="L22" s="12">
        <f>L6-L13</f>
        <v>0</v>
      </c>
      <c r="M22" s="12">
        <f>M6-M13</f>
        <v>0</v>
      </c>
      <c r="N22" s="12">
        <f>SUM(B22:M22)</f>
        <v>-186178</v>
      </c>
    </row>
    <row r="23" spans="1:14" s="13" customFormat="1" ht="15.75" customHeight="1" x14ac:dyDescent="0.25">
      <c r="A23" s="29" t="s">
        <v>35</v>
      </c>
      <c r="B23" s="17">
        <f>B22/B13</f>
        <v>0.41681602980233862</v>
      </c>
      <c r="C23" s="17">
        <f t="shared" ref="C23:J23" si="6">C22/C13</f>
        <v>-0.42697215306765501</v>
      </c>
      <c r="D23" s="17" t="e">
        <f t="shared" si="6"/>
        <v>#DIV/0!</v>
      </c>
      <c r="E23" s="17" t="e">
        <f t="shared" si="6"/>
        <v>#DIV/0!</v>
      </c>
      <c r="F23" s="17" t="e">
        <f t="shared" si="6"/>
        <v>#DIV/0!</v>
      </c>
      <c r="G23" s="17" t="e">
        <f t="shared" si="6"/>
        <v>#DIV/0!</v>
      </c>
      <c r="H23" s="17" t="e">
        <f t="shared" si="6"/>
        <v>#DIV/0!</v>
      </c>
      <c r="I23" s="17" t="e">
        <f t="shared" si="6"/>
        <v>#DIV/0!</v>
      </c>
      <c r="J23" s="17" t="e">
        <f t="shared" si="6"/>
        <v>#DIV/0!</v>
      </c>
      <c r="K23" s="17" t="e">
        <f>K22/K13</f>
        <v>#DIV/0!</v>
      </c>
      <c r="L23" s="17" t="e">
        <f>L22/L13</f>
        <v>#DIV/0!</v>
      </c>
      <c r="M23" s="17" t="e">
        <f>M22/M13</f>
        <v>#DIV/0!</v>
      </c>
      <c r="N23" s="17">
        <f>N22/N13</f>
        <v>-6.6545284019667139E-2</v>
      </c>
    </row>
    <row r="24" spans="1:14" s="13" customFormat="1" ht="15.75" customHeight="1" x14ac:dyDescent="0.25">
      <c r="A24" s="11" t="s">
        <v>19</v>
      </c>
      <c r="B24" s="12">
        <f>B6-B14</f>
        <v>841286</v>
      </c>
      <c r="C24" s="12">
        <f t="shared" ref="C24:J24" si="7">C6-C14</f>
        <v>-285046</v>
      </c>
      <c r="D24" s="12">
        <f t="shared" si="7"/>
        <v>0</v>
      </c>
      <c r="E24" s="12">
        <f t="shared" si="7"/>
        <v>0</v>
      </c>
      <c r="F24" s="12">
        <f t="shared" si="7"/>
        <v>0</v>
      </c>
      <c r="G24" s="12">
        <f t="shared" si="7"/>
        <v>0</v>
      </c>
      <c r="H24" s="12">
        <f t="shared" si="7"/>
        <v>0</v>
      </c>
      <c r="I24" s="12">
        <f t="shared" si="7"/>
        <v>0</v>
      </c>
      <c r="J24" s="12">
        <f t="shared" si="7"/>
        <v>0</v>
      </c>
      <c r="K24" s="12">
        <f>K6-K14</f>
        <v>0</v>
      </c>
      <c r="L24" s="12">
        <f>L6-L14</f>
        <v>0</v>
      </c>
      <c r="M24" s="12">
        <f>M6-M14</f>
        <v>0</v>
      </c>
      <c r="N24" s="12">
        <f>SUM(B24:M24)</f>
        <v>556240</v>
      </c>
    </row>
    <row r="25" spans="1:14" s="13" customFormat="1" ht="15.75" customHeight="1" x14ac:dyDescent="0.25">
      <c r="A25" s="29" t="s">
        <v>35</v>
      </c>
      <c r="B25" s="17">
        <f>B24/B13</f>
        <v>0.70396142832996111</v>
      </c>
      <c r="C25" s="17">
        <f t="shared" ref="C25:J25" si="8">C24/C13</f>
        <v>-0.17785473173227512</v>
      </c>
      <c r="D25" s="17" t="e">
        <f t="shared" si="8"/>
        <v>#DIV/0!</v>
      </c>
      <c r="E25" s="17" t="e">
        <f t="shared" si="8"/>
        <v>#DIV/0!</v>
      </c>
      <c r="F25" s="17" t="e">
        <f t="shared" si="8"/>
        <v>#DIV/0!</v>
      </c>
      <c r="G25" s="17" t="e">
        <f t="shared" si="8"/>
        <v>#DIV/0!</v>
      </c>
      <c r="H25" s="17" t="e">
        <f t="shared" si="8"/>
        <v>#DIV/0!</v>
      </c>
      <c r="I25" s="17" t="e">
        <f t="shared" si="8"/>
        <v>#DIV/0!</v>
      </c>
      <c r="J25" s="17" t="e">
        <f t="shared" si="8"/>
        <v>#DIV/0!</v>
      </c>
      <c r="K25" s="17" t="e">
        <f>K24/K13</f>
        <v>#DIV/0!</v>
      </c>
      <c r="L25" s="17" t="e">
        <f>L24/L13</f>
        <v>#DIV/0!</v>
      </c>
      <c r="M25" s="17" t="e">
        <f>M24/M13</f>
        <v>#DIV/0!</v>
      </c>
      <c r="N25" s="17">
        <f>N24/N13</f>
        <v>0.19881591156366299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36</v>
      </c>
      <c r="B28" s="12">
        <f>SUM(B29:B32)</f>
        <v>135108</v>
      </c>
      <c r="C28" s="12">
        <f t="shared" ref="C28:M28" si="9">SUM(C29:C32)</f>
        <v>34851</v>
      </c>
      <c r="D28" s="12">
        <f t="shared" si="9"/>
        <v>0</v>
      </c>
      <c r="E28" s="12">
        <f t="shared" si="9"/>
        <v>0</v>
      </c>
      <c r="F28" s="12">
        <f t="shared" si="9"/>
        <v>0</v>
      </c>
      <c r="G28" s="12">
        <f t="shared" si="9"/>
        <v>0</v>
      </c>
      <c r="H28" s="12">
        <f t="shared" si="9"/>
        <v>0</v>
      </c>
      <c r="I28" s="12">
        <f t="shared" si="9"/>
        <v>0</v>
      </c>
      <c r="J28" s="12">
        <f t="shared" si="9"/>
        <v>0</v>
      </c>
      <c r="K28" s="12">
        <f t="shared" si="9"/>
        <v>0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169959</v>
      </c>
    </row>
    <row r="29" spans="1:14" s="2" customFormat="1" ht="15.75" customHeight="1" x14ac:dyDescent="0.25">
      <c r="A29" s="28" t="s">
        <v>38</v>
      </c>
      <c r="B29" s="14">
        <v>11830</v>
      </c>
      <c r="C29" s="14">
        <v>5753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>
        <f t="shared" si="10"/>
        <v>17583</v>
      </c>
    </row>
    <row r="30" spans="1:14" s="2" customFormat="1" ht="15.75" customHeight="1" x14ac:dyDescent="0.25">
      <c r="A30" s="28" t="s">
        <v>39</v>
      </c>
      <c r="B30" s="14">
        <v>99008</v>
      </c>
      <c r="C30" s="14">
        <v>14713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>
        <f t="shared" si="10"/>
        <v>113721</v>
      </c>
    </row>
    <row r="31" spans="1:14" s="2" customFormat="1" ht="15.75" customHeight="1" x14ac:dyDescent="0.25">
      <c r="A31" s="28" t="s">
        <v>40</v>
      </c>
      <c r="B31" s="14">
        <v>7776</v>
      </c>
      <c r="C31" s="14">
        <v>6679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>
        <f t="shared" si="10"/>
        <v>14455</v>
      </c>
    </row>
    <row r="32" spans="1:14" s="2" customFormat="1" ht="15.75" customHeight="1" x14ac:dyDescent="0.25">
      <c r="A32" s="28" t="s">
        <v>41</v>
      </c>
      <c r="B32" s="14">
        <v>16494</v>
      </c>
      <c r="C32" s="14">
        <v>7706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>
        <f t="shared" si="10"/>
        <v>24200</v>
      </c>
    </row>
    <row r="33" spans="1:14" s="15" customFormat="1" ht="15.75" customHeight="1" x14ac:dyDescent="0.25">
      <c r="A33" s="27" t="s">
        <v>37</v>
      </c>
      <c r="B33" s="12">
        <f t="shared" ref="B33:M33" si="11">SUM(B34:B37)</f>
        <v>85659</v>
      </c>
      <c r="C33" s="12">
        <f t="shared" si="11"/>
        <v>141700</v>
      </c>
      <c r="D33" s="12">
        <f t="shared" si="11"/>
        <v>0</v>
      </c>
      <c r="E33" s="12">
        <f t="shared" si="11"/>
        <v>0</v>
      </c>
      <c r="F33" s="12">
        <f t="shared" si="11"/>
        <v>0</v>
      </c>
      <c r="G33" s="12">
        <f t="shared" si="11"/>
        <v>0</v>
      </c>
      <c r="H33" s="12">
        <f t="shared" si="11"/>
        <v>0</v>
      </c>
      <c r="I33" s="12">
        <f t="shared" si="11"/>
        <v>0</v>
      </c>
      <c r="J33" s="12">
        <f t="shared" si="11"/>
        <v>0</v>
      </c>
      <c r="K33" s="12">
        <f t="shared" si="11"/>
        <v>0</v>
      </c>
      <c r="L33" s="12">
        <f t="shared" si="11"/>
        <v>0</v>
      </c>
      <c r="M33" s="12">
        <f t="shared" si="11"/>
        <v>0</v>
      </c>
      <c r="N33" s="12">
        <f>SUM(B33:M33)</f>
        <v>227359</v>
      </c>
    </row>
    <row r="34" spans="1:14" s="2" customFormat="1" ht="15.75" customHeight="1" x14ac:dyDescent="0.25">
      <c r="A34" s="28" t="s">
        <v>42</v>
      </c>
      <c r="B34" s="14">
        <v>16059</v>
      </c>
      <c r="C34" s="14">
        <v>8948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>
        <f>SUM(B34:M34)</f>
        <v>25007</v>
      </c>
    </row>
    <row r="35" spans="1:14" s="2" customFormat="1" ht="15.75" customHeight="1" x14ac:dyDescent="0.25">
      <c r="A35" s="28" t="s">
        <v>43</v>
      </c>
      <c r="B35" s="14">
        <v>5820</v>
      </c>
      <c r="C35" s="14">
        <v>3000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>
        <f t="shared" si="10"/>
        <v>8820</v>
      </c>
    </row>
    <row r="36" spans="1:14" s="2" customFormat="1" ht="15.75" customHeight="1" x14ac:dyDescent="0.25">
      <c r="A36" s="28" t="s">
        <v>44</v>
      </c>
      <c r="B36" s="14">
        <v>5677</v>
      </c>
      <c r="C36" s="14">
        <v>54657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>
        <f>SUM(B36:M36)</f>
        <v>60334</v>
      </c>
    </row>
    <row r="37" spans="1:14" s="2" customFormat="1" ht="15.75" customHeight="1" x14ac:dyDescent="0.25">
      <c r="A37" s="28" t="s">
        <v>45</v>
      </c>
      <c r="B37" s="14">
        <v>58103</v>
      </c>
      <c r="C37" s="14">
        <v>75095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>
        <f>SUM(B37:M37)</f>
        <v>133198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21</v>
      </c>
      <c r="B39" s="12">
        <f>B28-B33</f>
        <v>49449</v>
      </c>
      <c r="C39" s="12">
        <f t="shared" ref="C39:J39" si="12">C28-C33</f>
        <v>-106849</v>
      </c>
      <c r="D39" s="12">
        <f t="shared" si="12"/>
        <v>0</v>
      </c>
      <c r="E39" s="12">
        <f t="shared" si="12"/>
        <v>0</v>
      </c>
      <c r="F39" s="12">
        <f t="shared" si="12"/>
        <v>0</v>
      </c>
      <c r="G39" s="12">
        <f t="shared" si="12"/>
        <v>0</v>
      </c>
      <c r="H39" s="12">
        <f t="shared" si="12"/>
        <v>0</v>
      </c>
      <c r="I39" s="12">
        <f t="shared" si="12"/>
        <v>0</v>
      </c>
      <c r="J39" s="12">
        <f t="shared" si="12"/>
        <v>0</v>
      </c>
      <c r="K39" s="12">
        <f>K28-K33</f>
        <v>0</v>
      </c>
      <c r="L39" s="12">
        <f>L28-L33</f>
        <v>0</v>
      </c>
      <c r="M39" s="12">
        <f>M28-M33</f>
        <v>0</v>
      </c>
      <c r="N39" s="12">
        <f>SUM(B39:M39)</f>
        <v>-57400</v>
      </c>
    </row>
    <row r="40" spans="1:14" s="13" customFormat="1" ht="15.75" customHeight="1" x14ac:dyDescent="0.25">
      <c r="A40" s="11" t="s">
        <v>18</v>
      </c>
      <c r="B40" s="17">
        <f t="shared" ref="B40:N40" si="13">B39/B33</f>
        <v>0.57727734388680696</v>
      </c>
      <c r="C40" s="17">
        <f t="shared" si="13"/>
        <v>-0.75405081157374731</v>
      </c>
      <c r="D40" s="17" t="e">
        <f t="shared" si="13"/>
        <v>#DIV/0!</v>
      </c>
      <c r="E40" s="17" t="e">
        <f t="shared" si="13"/>
        <v>#DIV/0!</v>
      </c>
      <c r="F40" s="17" t="e">
        <f t="shared" si="13"/>
        <v>#DIV/0!</v>
      </c>
      <c r="G40" s="17" t="e">
        <f t="shared" si="13"/>
        <v>#DIV/0!</v>
      </c>
      <c r="H40" s="17" t="e">
        <f t="shared" si="13"/>
        <v>#DIV/0!</v>
      </c>
      <c r="I40" s="17" t="e">
        <f t="shared" si="13"/>
        <v>#DIV/0!</v>
      </c>
      <c r="J40" s="17" t="e">
        <f t="shared" si="13"/>
        <v>#DIV/0!</v>
      </c>
      <c r="K40" s="17" t="e">
        <f t="shared" si="13"/>
        <v>#DIV/0!</v>
      </c>
      <c r="L40" s="17" t="e">
        <f t="shared" si="13"/>
        <v>#DIV/0!</v>
      </c>
      <c r="M40" s="17" t="e">
        <f t="shared" si="13"/>
        <v>#DIV/0!</v>
      </c>
      <c r="N40" s="17">
        <f t="shared" si="13"/>
        <v>-0.25246416460311666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22</v>
      </c>
      <c r="B42" s="12">
        <f>B6+B28</f>
        <v>1828308</v>
      </c>
      <c r="C42" s="12">
        <f t="shared" ref="C42:J42" si="14">C6+C28</f>
        <v>953237</v>
      </c>
      <c r="D42" s="12">
        <f t="shared" si="14"/>
        <v>0</v>
      </c>
      <c r="E42" s="12">
        <f t="shared" si="14"/>
        <v>0</v>
      </c>
      <c r="F42" s="12">
        <f t="shared" si="14"/>
        <v>0</v>
      </c>
      <c r="G42" s="12">
        <f t="shared" si="14"/>
        <v>0</v>
      </c>
      <c r="H42" s="12">
        <f t="shared" si="14"/>
        <v>0</v>
      </c>
      <c r="I42" s="12">
        <f t="shared" si="14"/>
        <v>0</v>
      </c>
      <c r="J42" s="12">
        <f t="shared" si="14"/>
        <v>0</v>
      </c>
      <c r="K42" s="12">
        <f>K6+K28</f>
        <v>0</v>
      </c>
      <c r="L42" s="12">
        <f>L6+L28</f>
        <v>0</v>
      </c>
      <c r="M42" s="12">
        <f>M6+M28</f>
        <v>0</v>
      </c>
      <c r="N42" s="12">
        <f>SUM(B42:M42)</f>
        <v>2781545</v>
      </c>
    </row>
    <row r="43" spans="1:14" s="2" customFormat="1" ht="15.75" customHeight="1" x14ac:dyDescent="0.25">
      <c r="A43" s="20" t="s">
        <v>23</v>
      </c>
      <c r="B43" s="12">
        <f>B13+B33</f>
        <v>1280733</v>
      </c>
      <c r="C43" s="12">
        <f t="shared" ref="C43:J43" si="15">C13+C33</f>
        <v>1744390</v>
      </c>
      <c r="D43" s="12">
        <f t="shared" si="15"/>
        <v>0</v>
      </c>
      <c r="E43" s="12">
        <f t="shared" si="15"/>
        <v>0</v>
      </c>
      <c r="F43" s="12">
        <f t="shared" si="15"/>
        <v>0</v>
      </c>
      <c r="G43" s="12">
        <f t="shared" si="15"/>
        <v>0</v>
      </c>
      <c r="H43" s="12">
        <f t="shared" si="15"/>
        <v>0</v>
      </c>
      <c r="I43" s="12">
        <f t="shared" si="15"/>
        <v>0</v>
      </c>
      <c r="J43" s="12">
        <f t="shared" si="15"/>
        <v>0</v>
      </c>
      <c r="K43" s="12">
        <f>K13+K33</f>
        <v>0</v>
      </c>
      <c r="L43" s="12">
        <f>L13+L33</f>
        <v>0</v>
      </c>
      <c r="M43" s="12">
        <f>M13+M33</f>
        <v>0</v>
      </c>
      <c r="N43" s="12">
        <f>SUM(B43:M43)</f>
        <v>3025123</v>
      </c>
    </row>
    <row r="44" spans="1:14" s="2" customFormat="1" ht="15.75" customHeight="1" x14ac:dyDescent="0.25">
      <c r="A44" s="20" t="s">
        <v>25</v>
      </c>
      <c r="B44" s="23">
        <f>B42-B43</f>
        <v>547575</v>
      </c>
      <c r="C44" s="23">
        <f t="shared" ref="C44:J44" si="16">C42-C43</f>
        <v>-791153</v>
      </c>
      <c r="D44" s="23">
        <f t="shared" si="16"/>
        <v>0</v>
      </c>
      <c r="E44" s="23">
        <f t="shared" si="16"/>
        <v>0</v>
      </c>
      <c r="F44" s="23">
        <f t="shared" si="16"/>
        <v>0</v>
      </c>
      <c r="G44" s="23">
        <f t="shared" si="16"/>
        <v>0</v>
      </c>
      <c r="H44" s="23">
        <f t="shared" si="16"/>
        <v>0</v>
      </c>
      <c r="I44" s="23">
        <f t="shared" si="16"/>
        <v>0</v>
      </c>
      <c r="J44" s="23">
        <f t="shared" si="16"/>
        <v>0</v>
      </c>
      <c r="K44" s="23">
        <f>K42-K43</f>
        <v>0</v>
      </c>
      <c r="L44" s="23">
        <f>L42-L43</f>
        <v>0</v>
      </c>
      <c r="M44" s="23">
        <f>M42-M43</f>
        <v>0</v>
      </c>
      <c r="N44" s="12">
        <f>SUM(B44:M44)</f>
        <v>-243578</v>
      </c>
    </row>
    <row r="45" spans="1:14" s="2" customFormat="1" ht="17.25" customHeight="1" x14ac:dyDescent="0.25">
      <c r="A45" s="20" t="s">
        <v>24</v>
      </c>
      <c r="B45" s="17">
        <f>B44/B43</f>
        <v>0.42754813064081271</v>
      </c>
      <c r="C45" s="17">
        <f t="shared" ref="C45:J45" si="17">C44/C43</f>
        <v>-0.45354135256450678</v>
      </c>
      <c r="D45" s="17" t="e">
        <f t="shared" si="17"/>
        <v>#DIV/0!</v>
      </c>
      <c r="E45" s="17" t="e">
        <f t="shared" si="17"/>
        <v>#DIV/0!</v>
      </c>
      <c r="F45" s="17" t="e">
        <f t="shared" si="17"/>
        <v>#DIV/0!</v>
      </c>
      <c r="G45" s="17" t="e">
        <f t="shared" si="17"/>
        <v>#DIV/0!</v>
      </c>
      <c r="H45" s="17" t="e">
        <f t="shared" si="17"/>
        <v>#DIV/0!</v>
      </c>
      <c r="I45" s="17" t="e">
        <f t="shared" si="17"/>
        <v>#DIV/0!</v>
      </c>
      <c r="J45" s="17" t="e">
        <f t="shared" si="17"/>
        <v>#DIV/0!</v>
      </c>
      <c r="K45" s="17" t="e">
        <f>K44/K43</f>
        <v>#DIV/0!</v>
      </c>
      <c r="L45" s="17" t="e">
        <f>L44/L43</f>
        <v>#DIV/0!</v>
      </c>
      <c r="M45" s="17" t="e">
        <f>M44/M43</f>
        <v>#DIV/0!</v>
      </c>
      <c r="N45" s="17">
        <f>N44/N43</f>
        <v>-8.0518378922113248E-2</v>
      </c>
    </row>
    <row r="46" spans="1:14" s="2" customFormat="1" ht="17.25" customHeight="1" x14ac:dyDescent="0.25">
      <c r="A46" s="20" t="s">
        <v>27</v>
      </c>
      <c r="B46" s="12">
        <f t="shared" ref="B46:N46" si="18">B42-(B43-(B17+B20))</f>
        <v>890735</v>
      </c>
      <c r="C46" s="12">
        <f t="shared" si="18"/>
        <v>-391895</v>
      </c>
      <c r="D46" s="12">
        <f t="shared" si="18"/>
        <v>0</v>
      </c>
      <c r="E46" s="12">
        <f t="shared" si="18"/>
        <v>0</v>
      </c>
      <c r="F46" s="12">
        <f t="shared" si="18"/>
        <v>0</v>
      </c>
      <c r="G46" s="12">
        <f t="shared" si="18"/>
        <v>0</v>
      </c>
      <c r="H46" s="12">
        <f t="shared" si="18"/>
        <v>0</v>
      </c>
      <c r="I46" s="12">
        <f t="shared" si="18"/>
        <v>0</v>
      </c>
      <c r="J46" s="12">
        <f t="shared" si="18"/>
        <v>0</v>
      </c>
      <c r="K46" s="12">
        <f t="shared" si="18"/>
        <v>0</v>
      </c>
      <c r="L46" s="12">
        <f t="shared" si="18"/>
        <v>0</v>
      </c>
      <c r="M46" s="12">
        <f t="shared" si="18"/>
        <v>0</v>
      </c>
      <c r="N46" s="12">
        <f t="shared" si="18"/>
        <v>498840</v>
      </c>
    </row>
    <row r="47" spans="1:14" ht="16.5" x14ac:dyDescent="0.25">
      <c r="A47" s="21" t="s">
        <v>24</v>
      </c>
      <c r="B47" s="17">
        <f>B46/B43</f>
        <v>0.69548844294634404</v>
      </c>
      <c r="C47" s="17">
        <f t="shared" ref="C47:J47" si="19">C46/C43</f>
        <v>-0.22466019640103418</v>
      </c>
      <c r="D47" s="17" t="e">
        <f t="shared" si="19"/>
        <v>#DIV/0!</v>
      </c>
      <c r="E47" s="17" t="e">
        <f t="shared" si="19"/>
        <v>#DIV/0!</v>
      </c>
      <c r="F47" s="17" t="e">
        <f t="shared" si="19"/>
        <v>#DIV/0!</v>
      </c>
      <c r="G47" s="17" t="e">
        <f t="shared" si="19"/>
        <v>#DIV/0!</v>
      </c>
      <c r="H47" s="17" t="e">
        <f t="shared" si="19"/>
        <v>#DIV/0!</v>
      </c>
      <c r="I47" s="17" t="e">
        <f t="shared" si="19"/>
        <v>#DIV/0!</v>
      </c>
      <c r="J47" s="17" t="e">
        <f t="shared" si="19"/>
        <v>#DIV/0!</v>
      </c>
      <c r="K47" s="17" t="e">
        <f>K46/K43</f>
        <v>#DIV/0!</v>
      </c>
      <c r="L47" s="17" t="e">
        <f>L46/L43</f>
        <v>#DIV/0!</v>
      </c>
      <c r="M47" s="17" t="e">
        <f>M46/M43</f>
        <v>#DIV/0!</v>
      </c>
      <c r="N47" s="17">
        <f>N46/N43</f>
        <v>0.16489908013657625</v>
      </c>
    </row>
    <row r="48" spans="1:14" ht="12.75" customHeight="1" x14ac:dyDescent="0.2">
      <c r="A48" s="30" t="s">
        <v>50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Saeed I. Nakfour</cp:lastModifiedBy>
  <cp:lastPrinted>2017-08-02T10:19:01Z</cp:lastPrinted>
  <dcterms:created xsi:type="dcterms:W3CDTF">2003-04-14T10:54:49Z</dcterms:created>
  <dcterms:modified xsi:type="dcterms:W3CDTF">2017-08-02T10:19:03Z</dcterms:modified>
</cp:coreProperties>
</file>